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Y:\LICITAÇÕES 2026\PREGÃO ELETRÔNICO\PREGÃO ELETRÔNICO - SINALIZAÇÃO ASFALTO\DOCUMENTOS ENGENHARIA\"/>
    </mc:Choice>
  </mc:AlternateContent>
  <xr:revisionPtr revIDLastSave="0" documentId="8_{3F468D6C-51CF-4227-9E43-4E6EDD09C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" sheetId="1" r:id="rId1"/>
    <sheet name="Planilha1" sheetId="3" r:id="rId2"/>
    <sheet name="Composição" sheetId="2" r:id="rId3"/>
  </sheets>
  <definedNames>
    <definedName name="_xlnm._FilterDatabase" localSheetId="0" hidden="1">Orçamento!$A$9:$K$9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2" i="1"/>
  <c r="J13" i="1"/>
  <c r="J14" i="1"/>
  <c r="J10" i="1"/>
  <c r="I11" i="1"/>
  <c r="K11" i="1" s="1"/>
  <c r="I12" i="1"/>
  <c r="K12" i="1" s="1"/>
  <c r="I13" i="1"/>
  <c r="K13" i="1" s="1"/>
  <c r="I14" i="1"/>
  <c r="K14" i="1" s="1"/>
  <c r="I10" i="1"/>
  <c r="K10" i="1" s="1"/>
  <c r="I16" i="2"/>
  <c r="H15" i="1" s="1"/>
  <c r="J15" i="1" l="1"/>
  <c r="K17" i="1" s="1"/>
  <c r="I15" i="1"/>
  <c r="K15" i="1" s="1"/>
  <c r="K19" i="1" s="1"/>
  <c r="K18" i="1" l="1"/>
</calcChain>
</file>

<file path=xl/sharedStrings.xml><?xml version="1.0" encoding="utf-8"?>
<sst xmlns="http://schemas.openxmlformats.org/spreadsheetml/2006/main" count="106" uniqueCount="63">
  <si>
    <r>
      <rPr>
        <b/>
        <sz val="11"/>
        <color rgb="FF000000"/>
        <rFont val="Calibri"/>
        <family val="2"/>
      </rPr>
      <t xml:space="preserve">Orçamento: </t>
    </r>
    <r>
      <rPr>
        <sz val="11"/>
        <color rgb="FF000000"/>
        <rFont val="Calibri"/>
        <family val="2"/>
      </rPr>
      <t>PINTURA DE VIA</t>
    </r>
  </si>
  <si>
    <r>
      <rPr>
        <b/>
        <sz val="11"/>
        <color rgb="FF000000"/>
        <rFont val="Calibri"/>
        <family val="2"/>
      </rPr>
      <t>Bancos:</t>
    </r>
    <r>
      <rPr>
        <sz val="11"/>
        <color rgb="FF000000"/>
        <rFont val="Calibri"/>
        <family val="2"/>
      </rPr>
      <t xml:space="preserve">
SICRO3: RS 1/2026</t>
    </r>
    <r>
      <rPr>
        <sz val="11"/>
        <color rgb="FF000000"/>
        <rFont val="Calibri"/>
        <family val="2"/>
      </rPr>
      <t xml:space="preserve">
SINAPI: RS 5/2026</t>
    </r>
  </si>
  <si>
    <t>Item</t>
  </si>
  <si>
    <t>Tipo</t>
  </si>
  <si>
    <t>Banco</t>
  </si>
  <si>
    <t>Código</t>
  </si>
  <si>
    <t>Descrição</t>
  </si>
  <si>
    <t>Un.</t>
  </si>
  <si>
    <t>Qtd.</t>
  </si>
  <si>
    <t>Preço Unit</t>
  </si>
  <si>
    <t>Preço com BDI</t>
  </si>
  <si>
    <t>Total sem BDI</t>
  </si>
  <si>
    <t>Total</t>
  </si>
  <si>
    <t xml:space="preserve"> 1</t>
  </si>
  <si>
    <t>Composição</t>
  </si>
  <si>
    <t>SICRO</t>
  </si>
  <si>
    <t>Placa de advertência em aço, lado de 0,60 m - película retrorrefletiva tipo I + SI - fornecimento e implantação</t>
  </si>
  <si>
    <t>un</t>
  </si>
  <si>
    <t xml:space="preserve"> 2</t>
  </si>
  <si>
    <t>Suporte metálico galvanizado para placa de advertência ou regulamentação - lado ou diâmetro de 0,60 m - fornecimento e implantação</t>
  </si>
  <si>
    <t xml:space="preserve"> 4</t>
  </si>
  <si>
    <t>Suporte metálico galvanizado para placa de regulamentação - R1 - lado de 0,414 m - fornecimento e implantação</t>
  </si>
  <si>
    <t xml:space="preserve"> 5</t>
  </si>
  <si>
    <t>Tacha refletiva em plástico injetado - monodirecional tipo III - com um pino - fornecimento e colocação</t>
  </si>
  <si>
    <t xml:space="preserve"> 6</t>
  </si>
  <si>
    <t>Placa de regulamentação em aço D = 0,60 m - película retrorrefletiva tipo I + SI - fornecimento e implantação</t>
  </si>
  <si>
    <t xml:space="preserve"> 7</t>
  </si>
  <si>
    <t>Próprio</t>
  </si>
  <si>
    <t>m²</t>
  </si>
  <si>
    <t>Total do BDI</t>
  </si>
  <si>
    <t>Lista de Composição	 Direta</t>
  </si>
  <si>
    <t>Sinalização horizontal com tinta retrorrefletiva a base de resina acrílica com microesferas de vidro</t>
  </si>
  <si>
    <t>Unidade</t>
  </si>
  <si>
    <t>Quant.</t>
  </si>
  <si>
    <t>Custo Unit.</t>
  </si>
  <si>
    <t>Custo Total</t>
  </si>
  <si>
    <t>SINAPI</t>
  </si>
  <si>
    <t>Insumo</t>
  </si>
  <si>
    <t>TINTA ACRILICA PREMIUM PARA PISO</t>
  </si>
  <si>
    <t>L</t>
  </si>
  <si>
    <t>MÁQUINA DEMARCADORA DE FAIXA DE TRÁFEGO À FRIO, AUTOPROPELIDA, POTÊNCIA 38 HP - CHP DIURNO. AF_07/2016</t>
  </si>
  <si>
    <t>CHP</t>
  </si>
  <si>
    <t>CAMINHÃO TOCO, PBT 16.000 KG, CARGA ÚTIL MÁX. 10.685 KG, DIST. ENTRE EIXOS 4,8 M, POTÊNCIA 189 CV, INCLUSIVE CARROCERIA FIXA ABERTA DE MADEIRA P/ TRANSPORTE GERAL DE CARGA SECA, DIMEN. APROX. 2,5 X 7,00 X 0,50 M - CHP DIURNO. AF_06/2014</t>
  </si>
  <si>
    <t>SERVENTE COM ENCARGOS COMPLEMENTARES</t>
  </si>
  <si>
    <t>H</t>
  </si>
  <si>
    <t>TINTA ACRILICA A BASE DE SOLVENTE, PARA SINALIZACAO HORIZONTAL VIARIA (NBR 11862)</t>
  </si>
  <si>
    <t>DILUENTE AGUARRAS</t>
  </si>
  <si>
    <t>MICROESFERAS DE VIDRO PARA SINALIZACAO HORIZONTAL VIARIA, TIPO II-A (DROP-ON) - NBR 16184</t>
  </si>
  <si>
    <t xml:space="preserve">KG    </t>
  </si>
  <si>
    <r>
      <rPr>
        <b/>
        <sz val="11"/>
        <color rgb="FF000000"/>
        <rFont val="Calibri"/>
        <family val="2"/>
      </rPr>
      <t xml:space="preserve">Proprietário: </t>
    </r>
    <r>
      <rPr>
        <sz val="11"/>
        <color rgb="FF000000"/>
        <rFont val="Calibri"/>
        <family val="2"/>
      </rPr>
      <t>Prefeitura Municipal de Barracão</t>
    </r>
  </si>
  <si>
    <t>Planilha Orçamentária</t>
  </si>
  <si>
    <t xml:space="preserve">BDI Padrão: </t>
  </si>
  <si>
    <t>01</t>
  </si>
  <si>
    <r>
      <rPr>
        <b/>
        <sz val="11"/>
        <color rgb="FF000000"/>
        <rFont val="Calibri"/>
        <family val="2"/>
      </rPr>
      <t xml:space="preserve">Bancos: </t>
    </r>
    <r>
      <rPr>
        <sz val="11"/>
        <color rgb="FF000000"/>
        <rFont val="Calibri"/>
        <family val="2"/>
      </rPr>
      <t>SICRO3: RS 1/2026 SINAPI: RS 5/2026</t>
    </r>
  </si>
  <si>
    <t>Barracão, julho de 2026</t>
  </si>
  <si>
    <t>CRONOGRAMA FISICO FINANCEIRO</t>
  </si>
  <si>
    <t>ITEM</t>
  </si>
  <si>
    <t>DESCRIÇÃO</t>
  </si>
  <si>
    <t>VALOR</t>
  </si>
  <si>
    <t>SINALIZAÇÃO</t>
  </si>
  <si>
    <t>1.MÊS</t>
  </si>
  <si>
    <t>ALESSANDRA MAIOLI</t>
  </si>
  <si>
    <t>Eng. Civil - CREA 111718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</si>
</sst>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9" x14ac:knownFonts="1">
    <font>
      <sz val="11"/>
      <color rgb="FF000000"/>
      <name val="Calibri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7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4" fontId="0" fillId="0" borderId="0" xfId="0" applyNumberFormat="1"/>
    <xf numFmtId="0" fontId="0" fillId="0" borderId="0" xfId="0" applyAlignment="1">
      <alignment wrapText="1"/>
    </xf>
    <xf numFmtId="44" fontId="2" fillId="4" borderId="1" xfId="1" applyFont="1" applyFill="1" applyBorder="1"/>
    <xf numFmtId="44" fontId="2" fillId="5" borderId="1" xfId="1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49" fontId="0" fillId="0" borderId="1" xfId="0" applyNumberFormat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4" fontId="0" fillId="3" borderId="1" xfId="0" applyNumberForma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3" fillId="2" borderId="5" xfId="0" applyFont="1" applyFill="1" applyBorder="1"/>
    <xf numFmtId="10" fontId="0" fillId="2" borderId="0" xfId="2" applyNumberFormat="1" applyFont="1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5" xfId="0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6" xfId="0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0" fontId="0" fillId="2" borderId="0" xfId="2" applyNumberFormat="1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4" fontId="0" fillId="0" borderId="1" xfId="1" applyFont="1" applyBorder="1" applyAlignment="1">
      <alignment vertical="center" wrapText="1"/>
    </xf>
    <xf numFmtId="44" fontId="0" fillId="0" borderId="1" xfId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 wrapText="1"/>
    </xf>
    <xf numFmtId="44" fontId="2" fillId="5" borderId="1" xfId="1" applyFont="1" applyFill="1" applyBorder="1" applyAlignment="1">
      <alignment vertical="center"/>
    </xf>
    <xf numFmtId="0" fontId="8" fillId="0" borderId="0" xfId="0" applyFont="1" applyAlignment="1">
      <alignment horizontal="right" indent="1"/>
    </xf>
    <xf numFmtId="0" fontId="3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vertical="center" wrapText="1"/>
    </xf>
    <xf numFmtId="0" fontId="0" fillId="2" borderId="0" xfId="0" applyFill="1"/>
    <xf numFmtId="4" fontId="2" fillId="4" borderId="1" xfId="0" applyNumberFormat="1" applyFont="1" applyFill="1" applyBorder="1" applyAlignment="1">
      <alignment horizontal="left"/>
    </xf>
    <xf numFmtId="4" fontId="2" fillId="5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438150</xdr:colOff>
      <xdr:row>2</xdr:row>
      <xdr:rowOff>51433</xdr:rowOff>
    </xdr:from>
    <xdr:to>
      <xdr:col>10</xdr:col>
      <xdr:colOff>466725</xdr:colOff>
      <xdr:row>5</xdr:row>
      <xdr:rowOff>453819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C671111-5248-4D8B-A24E-0DCCE1BF1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5425" y="299083"/>
          <a:ext cx="2952750" cy="103103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24</xdr:row>
      <xdr:rowOff>0</xdr:rowOff>
    </xdr:from>
    <xdr:to>
      <xdr:col>4</xdr:col>
      <xdr:colOff>2786794</xdr:colOff>
      <xdr:row>27</xdr:row>
      <xdr:rowOff>147955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2C4CFED-B7F2-047F-1A28-718E3237BE32}"/>
            </a:ext>
          </a:extLst>
        </xdr:cNvPr>
        <xdr:cNvSpPr>
          <a:spLocks noChangeArrowheads="1"/>
        </xdr:cNvSpPr>
      </xdr:nvSpPr>
      <xdr:spPr bwMode="auto">
        <a:xfrm>
          <a:off x="2514600" y="5844540"/>
          <a:ext cx="2786794" cy="696595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buNone/>
          </a:pPr>
          <a:r>
            <a: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­­</a:t>
          </a:r>
        </a:p>
        <a:p>
          <a:pPr algn="ctr">
            <a:buNone/>
          </a:pPr>
          <a:r>
            <a:rPr lang="pt-BR" sz="12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Alessandra Maioli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ct val="150000"/>
            </a:lnSpc>
            <a:buNone/>
          </a:pPr>
          <a:r>
            <a:rPr lang="pt-BR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Engenheira Civil - </a:t>
          </a:r>
          <a:r>
            <a:rPr lang="pt-BR" sz="12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CREA/RS:</a:t>
          </a:r>
          <a:r>
            <a: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pt-BR" sz="1200" i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111718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pt-BR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5229225</xdr:colOff>
      <xdr:row>1</xdr:row>
      <xdr:rowOff>19050</xdr:rowOff>
    </xdr:from>
    <xdr:to>
      <xdr:col>8</xdr:col>
      <xdr:colOff>457200</xdr:colOff>
      <xdr:row>4</xdr:row>
      <xdr:rowOff>129957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10CEADC-42FC-4094-91C3-81A3AA15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91375" y="76200"/>
          <a:ext cx="2390775" cy="834807"/>
        </a:xfrm>
        <a:prstGeom prst="rect">
          <a:avLst/>
        </a:prstGeom>
      </xdr:spPr>
    </xdr:pic>
    <xdr:clientData/>
  </xdr:twoCellAnchor>
  <xdr:twoCellAnchor>
    <xdr:from>
      <xdr:col>2</xdr:col>
      <xdr:colOff>733425</xdr:colOff>
      <xdr:row>19</xdr:row>
      <xdr:rowOff>180975</xdr:rowOff>
    </xdr:from>
    <xdr:to>
      <xdr:col>5</xdr:col>
      <xdr:colOff>171450</xdr:colOff>
      <xdr:row>23</xdr:row>
      <xdr:rowOff>138430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F283D866-BD9E-4FF1-8BC5-9798CC6D7346}"/>
            </a:ext>
          </a:extLst>
        </xdr:cNvPr>
        <xdr:cNvGrpSpPr/>
      </xdr:nvGrpSpPr>
      <xdr:grpSpPr>
        <a:xfrm>
          <a:off x="1438275" y="4933950"/>
          <a:ext cx="6115050" cy="719455"/>
          <a:chOff x="381000" y="5762625"/>
          <a:chExt cx="6851921" cy="719455"/>
        </a:xfrm>
      </xdr:grpSpPr>
      <xdr:sp macro="" textlink="">
        <xdr:nvSpPr>
          <xdr:cNvPr id="5" name="Retângulo 4">
            <a:extLst>
              <a:ext uri="{FF2B5EF4-FFF2-40B4-BE49-F238E27FC236}">
                <a16:creationId xmlns:a16="http://schemas.microsoft.com/office/drawing/2014/main" id="{10B41C49-08ED-8006-AD83-60390761903C}"/>
              </a:ext>
            </a:extLst>
          </xdr:cNvPr>
          <xdr:cNvSpPr>
            <a:spLocks noChangeArrowheads="1"/>
          </xdr:cNvSpPr>
        </xdr:nvSpPr>
        <xdr:spPr bwMode="auto">
          <a:xfrm>
            <a:off x="381000" y="5762625"/>
            <a:ext cx="3044825" cy="719455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>
              <a:buNone/>
            </a:pPr>
            <a:r>
              <a:rPr lang="pt-BR" sz="10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­­</a:t>
            </a:r>
          </a:p>
          <a:p>
            <a:pPr algn="ctr">
              <a:buNone/>
            </a:pPr>
            <a:r>
              <a:rPr lang="pt-BR" sz="1200" b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Alessandra Maioli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lnSpc>
                <a:spcPct val="150000"/>
              </a:lnSpc>
              <a:buNone/>
            </a:pPr>
            <a:r>
              <a:rPr lang="pt-B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Engenheira Civil - </a:t>
            </a:r>
            <a:r>
              <a:rPr lang="pt-BR" sz="1200" i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CREA/RS:</a:t>
            </a:r>
            <a:r>
              <a:rPr lang="pt-BR" sz="10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 </a:t>
            </a:r>
            <a:r>
              <a:rPr lang="pt-BR" sz="1200" i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111718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buNone/>
            </a:pPr>
            <a:r>
              <a:rPr lang="pt-B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6" name="Retângulo 5">
            <a:extLst>
              <a:ext uri="{FF2B5EF4-FFF2-40B4-BE49-F238E27FC236}">
                <a16:creationId xmlns:a16="http://schemas.microsoft.com/office/drawing/2014/main" id="{5891ADBC-5A51-4992-CF97-075AA0E2BFE5}"/>
              </a:ext>
            </a:extLst>
          </xdr:cNvPr>
          <xdr:cNvSpPr>
            <a:spLocks noChangeArrowheads="1"/>
          </xdr:cNvSpPr>
        </xdr:nvSpPr>
        <xdr:spPr bwMode="auto">
          <a:xfrm>
            <a:off x="3978909" y="5762625"/>
            <a:ext cx="3254012" cy="719455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>
              <a:buNone/>
            </a:pPr>
            <a:r>
              <a:rPr lang="pt-BR" sz="10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­­</a:t>
            </a:r>
          </a:p>
          <a:p>
            <a:pPr algn="ctr">
              <a:buNone/>
            </a:pPr>
            <a:r>
              <a:rPr lang="pt-BR" sz="1200" b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Eng. Civil Viviane Simioni de Figueiredo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lnSpc>
                <a:spcPct val="150000"/>
              </a:lnSpc>
              <a:buNone/>
            </a:pPr>
            <a:r>
              <a:rPr lang="pt-B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 Engenheira Civil - </a:t>
            </a:r>
            <a:r>
              <a:rPr lang="pt-BR" sz="1200" i="1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CREA/RS: 237917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buNone/>
            </a:pPr>
            <a:r>
              <a:rPr lang="pt-BR" sz="1200"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pt-BR" sz="10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workbookViewId="0">
      <pane ySplit="9" topLeftCell="A10" activePane="bottomLeft" state="frozen"/>
      <selection pane="bottomLeft" activeCell="H26" sqref="H26"/>
    </sheetView>
  </sheetViews>
  <sheetFormatPr defaultRowHeight="15" x14ac:dyDescent="0.25"/>
  <cols>
    <col min="1" max="1" width="5.7109375" customWidth="1"/>
    <col min="2" max="2" width="13" customWidth="1"/>
    <col min="3" max="3" width="8.5703125" bestFit="1" customWidth="1"/>
    <col min="4" max="4" width="9.42578125" bestFit="1" customWidth="1"/>
    <col min="5" max="5" width="66.85546875" customWidth="1"/>
    <col min="6" max="6" width="6.28515625" bestFit="1" customWidth="1"/>
    <col min="7" max="7" width="7.140625" bestFit="1" customWidth="1"/>
    <col min="8" max="8" width="12.42578125" bestFit="1" customWidth="1"/>
    <col min="9" max="9" width="16" bestFit="1" customWidth="1"/>
    <col min="10" max="10" width="15.42578125" bestFit="1" customWidth="1"/>
    <col min="11" max="11" width="14.7109375" bestFit="1" customWidth="1"/>
  </cols>
  <sheetData>
    <row r="1" spans="1:11" ht="5.0999999999999996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x14ac:dyDescent="0.25">
      <c r="A3" s="16" t="s">
        <v>0</v>
      </c>
      <c r="B3" s="1"/>
      <c r="C3" s="1"/>
      <c r="D3" s="1"/>
      <c r="E3" s="1"/>
      <c r="F3" s="1"/>
      <c r="G3" s="1"/>
      <c r="H3" s="1"/>
      <c r="I3" s="1"/>
      <c r="J3" s="1"/>
      <c r="K3" s="17"/>
    </row>
    <row r="4" spans="1:11" ht="20.100000000000001" customHeight="1" x14ac:dyDescent="0.25">
      <c r="A4" s="16" t="s">
        <v>49</v>
      </c>
      <c r="B4" s="1"/>
      <c r="C4" s="1"/>
      <c r="D4" s="1"/>
      <c r="F4" s="1"/>
      <c r="G4" s="1"/>
      <c r="H4" s="1"/>
      <c r="I4" s="1"/>
      <c r="J4" s="1"/>
      <c r="K4" s="17"/>
    </row>
    <row r="5" spans="1:11" ht="15" customHeight="1" x14ac:dyDescent="0.25">
      <c r="A5" s="18" t="s">
        <v>51</v>
      </c>
      <c r="B5" s="1"/>
      <c r="C5" s="19">
        <v>0.21929999999999999</v>
      </c>
      <c r="D5" s="1"/>
      <c r="E5" s="61" t="s">
        <v>50</v>
      </c>
      <c r="F5" s="61"/>
      <c r="G5" s="61"/>
      <c r="H5" s="1"/>
      <c r="I5" s="1"/>
      <c r="J5" s="1"/>
      <c r="K5" s="17"/>
    </row>
    <row r="6" spans="1:11" ht="45" customHeight="1" x14ac:dyDescent="0.25">
      <c r="A6" s="62" t="s">
        <v>1</v>
      </c>
      <c r="B6" s="63"/>
      <c r="C6" s="1"/>
      <c r="D6" s="1"/>
      <c r="E6" s="61"/>
      <c r="F6" s="61"/>
      <c r="G6" s="61"/>
      <c r="H6" s="1"/>
      <c r="I6" s="1"/>
      <c r="J6" s="1"/>
      <c r="K6" s="17"/>
    </row>
    <row r="7" spans="1:11" ht="15.75" thickBot="1" x14ac:dyDescent="0.3">
      <c r="A7" s="20"/>
      <c r="B7" s="21"/>
      <c r="C7" s="21"/>
      <c r="D7" s="21"/>
      <c r="E7" s="21"/>
      <c r="F7" s="21"/>
      <c r="G7" s="21"/>
      <c r="H7" s="21"/>
      <c r="I7" s="21"/>
      <c r="J7" s="21"/>
      <c r="K7" s="22"/>
    </row>
    <row r="8" spans="1:11" ht="5.099999999999999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0.100000000000001" customHeight="1" x14ac:dyDescent="0.25">
      <c r="A9" s="10" t="s">
        <v>2</v>
      </c>
      <c r="B9" s="10" t="s">
        <v>3</v>
      </c>
      <c r="C9" s="10" t="s">
        <v>4</v>
      </c>
      <c r="D9" s="10" t="s">
        <v>5</v>
      </c>
      <c r="E9" s="11" t="s">
        <v>6</v>
      </c>
      <c r="F9" s="10" t="s">
        <v>7</v>
      </c>
      <c r="G9" s="10" t="s">
        <v>8</v>
      </c>
      <c r="H9" s="12" t="s">
        <v>9</v>
      </c>
      <c r="I9" s="12" t="s">
        <v>10</v>
      </c>
      <c r="J9" s="12" t="s">
        <v>11</v>
      </c>
      <c r="K9" s="12" t="s">
        <v>12</v>
      </c>
    </row>
    <row r="10" spans="1:11" ht="30" x14ac:dyDescent="0.25">
      <c r="A10" s="6" t="s">
        <v>13</v>
      </c>
      <c r="B10" s="6" t="s">
        <v>14</v>
      </c>
      <c r="C10" s="6" t="s">
        <v>15</v>
      </c>
      <c r="D10" s="6">
        <v>5213464</v>
      </c>
      <c r="E10" s="7" t="s">
        <v>16</v>
      </c>
      <c r="F10" s="6" t="s">
        <v>17</v>
      </c>
      <c r="G10" s="6">
        <v>14</v>
      </c>
      <c r="H10" s="8">
        <v>282.74</v>
      </c>
      <c r="I10" s="8">
        <f>H10*(1+$C$5)</f>
        <v>344.74488200000002</v>
      </c>
      <c r="J10" s="8">
        <f>H10*G10</f>
        <v>3958.36</v>
      </c>
      <c r="K10" s="8">
        <f>I10*G10</f>
        <v>4826.4283480000004</v>
      </c>
    </row>
    <row r="11" spans="1:11" ht="45" x14ac:dyDescent="0.25">
      <c r="A11" s="6" t="s">
        <v>18</v>
      </c>
      <c r="B11" s="6" t="s">
        <v>14</v>
      </c>
      <c r="C11" s="6" t="s">
        <v>15</v>
      </c>
      <c r="D11" s="6">
        <v>5213863</v>
      </c>
      <c r="E11" s="7" t="s">
        <v>19</v>
      </c>
      <c r="F11" s="6" t="s">
        <v>17</v>
      </c>
      <c r="G11" s="6">
        <v>14</v>
      </c>
      <c r="H11" s="8">
        <v>523.51</v>
      </c>
      <c r="I11" s="8">
        <f t="shared" ref="I11:I15" si="0">H11*(1+$C$5)</f>
        <v>638.315743</v>
      </c>
      <c r="J11" s="8">
        <f t="shared" ref="J11:J15" si="1">H11*G11</f>
        <v>7329.1399999999994</v>
      </c>
      <c r="K11" s="8">
        <f t="shared" ref="K11:K15" si="2">I11*G11</f>
        <v>8936.4204019999997</v>
      </c>
    </row>
    <row r="12" spans="1:11" ht="30" x14ac:dyDescent="0.25">
      <c r="A12" s="6" t="s">
        <v>20</v>
      </c>
      <c r="B12" s="6" t="s">
        <v>14</v>
      </c>
      <c r="C12" s="6" t="s">
        <v>15</v>
      </c>
      <c r="D12" s="6">
        <v>5213857</v>
      </c>
      <c r="E12" s="7" t="s">
        <v>21</v>
      </c>
      <c r="F12" s="6" t="s">
        <v>17</v>
      </c>
      <c r="G12" s="6">
        <v>3</v>
      </c>
      <c r="H12" s="8">
        <v>504.95</v>
      </c>
      <c r="I12" s="8">
        <f t="shared" si="0"/>
        <v>615.68553499999996</v>
      </c>
      <c r="J12" s="8">
        <f t="shared" si="1"/>
        <v>1514.85</v>
      </c>
      <c r="K12" s="8">
        <f t="shared" si="2"/>
        <v>1847.0566049999998</v>
      </c>
    </row>
    <row r="13" spans="1:11" ht="30" x14ac:dyDescent="0.25">
      <c r="A13" s="6" t="s">
        <v>22</v>
      </c>
      <c r="B13" s="6" t="s">
        <v>14</v>
      </c>
      <c r="C13" s="6" t="s">
        <v>15</v>
      </c>
      <c r="D13" s="6">
        <v>5219615</v>
      </c>
      <c r="E13" s="7" t="s">
        <v>23</v>
      </c>
      <c r="F13" s="6" t="s">
        <v>17</v>
      </c>
      <c r="G13" s="6">
        <v>188</v>
      </c>
      <c r="H13" s="8">
        <v>36.72</v>
      </c>
      <c r="I13" s="8">
        <f t="shared" si="0"/>
        <v>44.772696000000003</v>
      </c>
      <c r="J13" s="8">
        <f t="shared" si="1"/>
        <v>6903.36</v>
      </c>
      <c r="K13" s="8">
        <f t="shared" si="2"/>
        <v>8417.2668480000011</v>
      </c>
    </row>
    <row r="14" spans="1:11" ht="30" x14ac:dyDescent="0.25">
      <c r="A14" s="6" t="s">
        <v>24</v>
      </c>
      <c r="B14" s="6" t="s">
        <v>14</v>
      </c>
      <c r="C14" s="6" t="s">
        <v>15</v>
      </c>
      <c r="D14" s="6">
        <v>5213440</v>
      </c>
      <c r="E14" s="7" t="s">
        <v>25</v>
      </c>
      <c r="F14" s="6" t="s">
        <v>17</v>
      </c>
      <c r="G14" s="6">
        <v>3</v>
      </c>
      <c r="H14" s="8">
        <v>282.70999999999998</v>
      </c>
      <c r="I14" s="8">
        <f t="shared" si="0"/>
        <v>344.708303</v>
      </c>
      <c r="J14" s="8">
        <f t="shared" si="1"/>
        <v>848.12999999999988</v>
      </c>
      <c r="K14" s="8">
        <f t="shared" si="2"/>
        <v>1034.1249090000001</v>
      </c>
    </row>
    <row r="15" spans="1:11" ht="30" x14ac:dyDescent="0.25">
      <c r="A15" s="6" t="s">
        <v>26</v>
      </c>
      <c r="B15" s="6" t="s">
        <v>14</v>
      </c>
      <c r="C15" s="6" t="s">
        <v>27</v>
      </c>
      <c r="D15" s="9" t="s">
        <v>52</v>
      </c>
      <c r="E15" s="7" t="s">
        <v>31</v>
      </c>
      <c r="F15" s="6" t="s">
        <v>28</v>
      </c>
      <c r="G15" s="6">
        <v>451.62</v>
      </c>
      <c r="H15" s="8">
        <f>Composição!I16</f>
        <v>25.169999999999995</v>
      </c>
      <c r="I15" s="8">
        <f t="shared" si="0"/>
        <v>30.689780999999996</v>
      </c>
      <c r="J15" s="8">
        <f t="shared" si="1"/>
        <v>11367.275399999997</v>
      </c>
      <c r="K15" s="8">
        <f t="shared" si="2"/>
        <v>13860.118895219999</v>
      </c>
    </row>
    <row r="16" spans="1:11" x14ac:dyDescent="0.25">
      <c r="E16" s="3"/>
      <c r="H16" s="2"/>
      <c r="I16" s="2"/>
      <c r="J16" s="2"/>
      <c r="K16" s="2"/>
    </row>
    <row r="17" spans="5:11" ht="15.75" x14ac:dyDescent="0.25">
      <c r="E17" s="3"/>
      <c r="H17" s="2"/>
      <c r="I17" s="64" t="s">
        <v>11</v>
      </c>
      <c r="J17" s="64"/>
      <c r="K17" s="4">
        <f>SUM(J10:J15)</f>
        <v>31921.115399999995</v>
      </c>
    </row>
    <row r="18" spans="5:11" ht="15.75" x14ac:dyDescent="0.25">
      <c r="E18" s="3"/>
      <c r="H18" s="2"/>
      <c r="I18" s="64" t="s">
        <v>29</v>
      </c>
      <c r="J18" s="64"/>
      <c r="K18" s="4">
        <f>K19-K17</f>
        <v>7000.3006072200078</v>
      </c>
    </row>
    <row r="19" spans="5:11" ht="15.75" x14ac:dyDescent="0.25">
      <c r="E19" s="3"/>
      <c r="H19" s="2"/>
      <c r="I19" s="65" t="s">
        <v>12</v>
      </c>
      <c r="J19" s="65"/>
      <c r="K19" s="5">
        <f>SUM(K10:K15)</f>
        <v>38921.416007220003</v>
      </c>
    </row>
    <row r="20" spans="5:11" ht="15.75" x14ac:dyDescent="0.25">
      <c r="E20" s="3"/>
      <c r="H20" s="2"/>
      <c r="I20" s="60"/>
      <c r="J20" s="60"/>
      <c r="K20" s="2"/>
    </row>
    <row r="22" spans="5:11" x14ac:dyDescent="0.25">
      <c r="K22" s="57" t="s">
        <v>54</v>
      </c>
    </row>
  </sheetData>
  <sheetProtection formatCells="0" formatColumns="0" formatRows="0" insertColumns="0" insertRows="0" insertHyperlinks="0" deleteColumns="0" deleteRows="0" sort="0" autoFilter="0" pivotTables="0"/>
  <autoFilter ref="A9:K9" xr:uid="{00000000-0009-0000-0000-000000000000}"/>
  <mergeCells count="6">
    <mergeCell ref="I20:J20"/>
    <mergeCell ref="E5:G6"/>
    <mergeCell ref="A6:B6"/>
    <mergeCell ref="I17:J17"/>
    <mergeCell ref="I18:J18"/>
    <mergeCell ref="I19:J19"/>
  </mergeCells>
  <pageMargins left="0.31496062992125984" right="0.31496062992125984" top="0.74803149606299213" bottom="0.74803149606299213" header="0.31496062992125984" footer="0.31496062992125984"/>
  <pageSetup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A1A8D-5EB0-440C-BF3B-52CD3E8C23B1}">
  <dimension ref="A1:D12"/>
  <sheetViews>
    <sheetView workbookViewId="0">
      <selection activeCell="D8" sqref="D8"/>
    </sheetView>
  </sheetViews>
  <sheetFormatPr defaultRowHeight="15" x14ac:dyDescent="0.25"/>
  <cols>
    <col min="1" max="1" width="5.5703125" customWidth="1"/>
    <col min="2" max="2" width="11.85546875" bestFit="1" customWidth="1"/>
  </cols>
  <sheetData>
    <row r="1" spans="1:4" x14ac:dyDescent="0.25">
      <c r="A1" s="58" t="s">
        <v>55</v>
      </c>
    </row>
    <row r="4" spans="1:4" x14ac:dyDescent="0.25">
      <c r="A4" s="6" t="s">
        <v>56</v>
      </c>
      <c r="B4" s="6" t="s">
        <v>57</v>
      </c>
      <c r="C4" s="6" t="s">
        <v>58</v>
      </c>
      <c r="D4" s="6" t="s">
        <v>60</v>
      </c>
    </row>
    <row r="5" spans="1:4" x14ac:dyDescent="0.25">
      <c r="A5" s="6">
        <v>1</v>
      </c>
      <c r="B5" s="6" t="s">
        <v>59</v>
      </c>
      <c r="C5" s="6">
        <v>38921.42</v>
      </c>
      <c r="D5" s="6">
        <v>38921.42</v>
      </c>
    </row>
    <row r="8" spans="1:4" x14ac:dyDescent="0.25">
      <c r="A8" s="59" t="s">
        <v>54</v>
      </c>
    </row>
    <row r="11" spans="1:4" x14ac:dyDescent="0.25">
      <c r="A11" s="59" t="s">
        <v>61</v>
      </c>
    </row>
    <row r="12" spans="1:4" x14ac:dyDescent="0.25">
      <c r="A12" s="59" t="s">
        <v>62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E9DB-9BCF-4CB6-9D08-1FE80921B787}">
  <sheetPr>
    <pageSetUpPr fitToPage="1"/>
  </sheetPr>
  <dimension ref="A1:I18"/>
  <sheetViews>
    <sheetView workbookViewId="0">
      <selection activeCell="J22" sqref="J22"/>
    </sheetView>
  </sheetViews>
  <sheetFormatPr defaultColWidth="9.140625" defaultRowHeight="15" x14ac:dyDescent="0.25"/>
  <cols>
    <col min="1" max="1" width="2" style="27" customWidth="1"/>
    <col min="2" max="2" width="8.5703125" style="27" customWidth="1"/>
    <col min="3" max="3" width="11.7109375" style="27" bestFit="1" customWidth="1"/>
    <col min="4" max="4" width="7.140625" style="27" bestFit="1" customWidth="1"/>
    <col min="5" max="5" width="81.28515625" style="27" customWidth="1"/>
    <col min="6" max="6" width="8.42578125" style="27" bestFit="1" customWidth="1"/>
    <col min="7" max="7" width="7" style="27" bestFit="1" customWidth="1"/>
    <col min="8" max="8" width="10.7109375" style="27" bestFit="1" customWidth="1"/>
    <col min="9" max="9" width="10.85546875" style="27" bestFit="1" customWidth="1"/>
    <col min="10" max="16384" width="9.140625" style="27"/>
  </cols>
  <sheetData>
    <row r="1" spans="1:9" ht="5.0999999999999996" customHeight="1" thickBot="1" x14ac:dyDescent="0.3">
      <c r="A1" s="26"/>
      <c r="B1" s="26"/>
      <c r="C1" s="26"/>
      <c r="D1" s="26"/>
      <c r="E1" s="26"/>
      <c r="F1" s="26"/>
      <c r="G1" s="26"/>
      <c r="H1" s="26"/>
      <c r="I1" s="26"/>
    </row>
    <row r="2" spans="1:9" ht="17.25" x14ac:dyDescent="0.25">
      <c r="A2" s="26"/>
      <c r="B2" s="28" t="s">
        <v>0</v>
      </c>
      <c r="C2" s="29"/>
      <c r="D2" s="30"/>
      <c r="E2" s="30"/>
      <c r="F2" s="31"/>
      <c r="G2" s="29"/>
      <c r="H2" s="29"/>
      <c r="I2" s="32"/>
    </row>
    <row r="3" spans="1:9" ht="17.25" x14ac:dyDescent="0.25">
      <c r="A3" s="26"/>
      <c r="B3" s="23" t="s">
        <v>49</v>
      </c>
      <c r="C3" s="26"/>
      <c r="D3" s="33"/>
      <c r="E3" s="33"/>
      <c r="F3" s="34"/>
      <c r="G3" s="26"/>
      <c r="H3" s="26"/>
      <c r="I3" s="35"/>
    </row>
    <row r="4" spans="1:9" ht="22.5" x14ac:dyDescent="0.25">
      <c r="A4" s="26"/>
      <c r="B4" s="36" t="s">
        <v>51</v>
      </c>
      <c r="C4" s="37">
        <v>0.2092</v>
      </c>
      <c r="D4" s="33"/>
      <c r="E4" s="24" t="s">
        <v>30</v>
      </c>
      <c r="F4" s="34"/>
      <c r="G4" s="26"/>
      <c r="H4" s="26"/>
      <c r="I4" s="35"/>
    </row>
    <row r="5" spans="1:9" ht="18" thickBot="1" x14ac:dyDescent="0.3">
      <c r="A5" s="26"/>
      <c r="B5" s="25" t="s">
        <v>53</v>
      </c>
      <c r="C5" s="38"/>
      <c r="D5" s="39"/>
      <c r="E5" s="39"/>
      <c r="F5" s="40"/>
      <c r="G5" s="41"/>
      <c r="H5" s="41"/>
      <c r="I5" s="42"/>
    </row>
    <row r="6" spans="1:9" ht="8.1" customHeight="1" x14ac:dyDescent="0.25">
      <c r="A6" s="26"/>
      <c r="B6" s="43"/>
      <c r="C6" s="43"/>
      <c r="D6" s="43"/>
      <c r="E6" s="43"/>
      <c r="F6" s="26"/>
      <c r="G6" s="26"/>
      <c r="H6" s="26"/>
      <c r="I6" s="26"/>
    </row>
    <row r="7" spans="1:9" ht="31.5" x14ac:dyDescent="0.25">
      <c r="B7" s="66" t="s">
        <v>52</v>
      </c>
      <c r="C7" s="66"/>
      <c r="D7" s="66"/>
      <c r="E7" s="44" t="s">
        <v>31</v>
      </c>
      <c r="F7" s="67" t="s">
        <v>28</v>
      </c>
      <c r="G7" s="67"/>
      <c r="H7" s="67"/>
      <c r="I7" s="67"/>
    </row>
    <row r="8" spans="1:9" x14ac:dyDescent="0.25">
      <c r="B8" s="45" t="s">
        <v>4</v>
      </c>
      <c r="C8" s="45" t="s">
        <v>3</v>
      </c>
      <c r="D8" s="45" t="s">
        <v>5</v>
      </c>
      <c r="E8" s="45" t="s">
        <v>6</v>
      </c>
      <c r="F8" s="45" t="s">
        <v>32</v>
      </c>
      <c r="G8" s="45" t="s">
        <v>33</v>
      </c>
      <c r="H8" s="45" t="s">
        <v>34</v>
      </c>
      <c r="I8" s="45" t="s">
        <v>35</v>
      </c>
    </row>
    <row r="9" spans="1:9" x14ac:dyDescent="0.25">
      <c r="B9" s="46" t="s">
        <v>36</v>
      </c>
      <c r="C9" s="46" t="s">
        <v>37</v>
      </c>
      <c r="D9" s="47">
        <v>7348</v>
      </c>
      <c r="E9" s="47" t="s">
        <v>38</v>
      </c>
      <c r="F9" s="48" t="s">
        <v>39</v>
      </c>
      <c r="G9" s="49">
        <v>0.03</v>
      </c>
      <c r="H9" s="50">
        <v>21.92</v>
      </c>
      <c r="I9" s="51">
        <v>0.65</v>
      </c>
    </row>
    <row r="10" spans="1:9" ht="30" x14ac:dyDescent="0.25">
      <c r="B10" s="46" t="s">
        <v>36</v>
      </c>
      <c r="C10" s="46" t="s">
        <v>14</v>
      </c>
      <c r="D10" s="47">
        <v>95133</v>
      </c>
      <c r="E10" s="47" t="s">
        <v>40</v>
      </c>
      <c r="F10" s="48" t="s">
        <v>41</v>
      </c>
      <c r="G10" s="49">
        <v>3.333E-3</v>
      </c>
      <c r="H10" s="50">
        <v>211.64</v>
      </c>
      <c r="I10" s="51">
        <v>0.7</v>
      </c>
    </row>
    <row r="11" spans="1:9" ht="45" x14ac:dyDescent="0.25">
      <c r="B11" s="46" t="s">
        <v>36</v>
      </c>
      <c r="C11" s="46" t="s">
        <v>14</v>
      </c>
      <c r="D11" s="47">
        <v>5824</v>
      </c>
      <c r="E11" s="47" t="s">
        <v>42</v>
      </c>
      <c r="F11" s="48" t="s">
        <v>41</v>
      </c>
      <c r="G11" s="49">
        <v>3.333E-3</v>
      </c>
      <c r="H11" s="50">
        <v>243.26</v>
      </c>
      <c r="I11" s="51">
        <v>0.81</v>
      </c>
    </row>
    <row r="12" spans="1:9" x14ac:dyDescent="0.25">
      <c r="B12" s="46" t="s">
        <v>36</v>
      </c>
      <c r="C12" s="46" t="s">
        <v>14</v>
      </c>
      <c r="D12" s="47">
        <v>88316</v>
      </c>
      <c r="E12" s="47" t="s">
        <v>43</v>
      </c>
      <c r="F12" s="48" t="s">
        <v>44</v>
      </c>
      <c r="G12" s="49">
        <v>3.3329999999999999E-2</v>
      </c>
      <c r="H12" s="50">
        <v>24.83</v>
      </c>
      <c r="I12" s="51">
        <v>0.82</v>
      </c>
    </row>
    <row r="13" spans="1:9" ht="30" x14ac:dyDescent="0.25">
      <c r="B13" s="46" t="s">
        <v>36</v>
      </c>
      <c r="C13" s="46" t="s">
        <v>37</v>
      </c>
      <c r="D13" s="47">
        <v>7343</v>
      </c>
      <c r="E13" s="47" t="s">
        <v>45</v>
      </c>
      <c r="F13" s="48" t="s">
        <v>39</v>
      </c>
      <c r="G13" s="49">
        <v>0.6</v>
      </c>
      <c r="H13" s="50">
        <v>25.63</v>
      </c>
      <c r="I13" s="51">
        <v>15.37</v>
      </c>
    </row>
    <row r="14" spans="1:9" x14ac:dyDescent="0.25">
      <c r="B14" s="46" t="s">
        <v>36</v>
      </c>
      <c r="C14" s="46" t="s">
        <v>37</v>
      </c>
      <c r="D14" s="47">
        <v>5318</v>
      </c>
      <c r="E14" s="47" t="s">
        <v>46</v>
      </c>
      <c r="F14" s="48" t="s">
        <v>39</v>
      </c>
      <c r="G14" s="49">
        <v>0.13</v>
      </c>
      <c r="H14" s="50">
        <v>24.4</v>
      </c>
      <c r="I14" s="51">
        <v>3.17</v>
      </c>
    </row>
    <row r="15" spans="1:9" ht="30" x14ac:dyDescent="0.25">
      <c r="B15" s="46" t="s">
        <v>36</v>
      </c>
      <c r="C15" s="46" t="s">
        <v>37</v>
      </c>
      <c r="D15" s="47">
        <v>44477</v>
      </c>
      <c r="E15" s="47" t="s">
        <v>47</v>
      </c>
      <c r="F15" s="48" t="s">
        <v>48</v>
      </c>
      <c r="G15" s="49">
        <v>0.4</v>
      </c>
      <c r="H15" s="50">
        <v>9.1300000000000008</v>
      </c>
      <c r="I15" s="51">
        <v>3.65</v>
      </c>
    </row>
    <row r="16" spans="1:9" ht="15.75" x14ac:dyDescent="0.25">
      <c r="D16" s="52"/>
      <c r="E16" s="53"/>
      <c r="F16" s="54"/>
      <c r="G16" s="55"/>
      <c r="H16" s="56" t="s">
        <v>12</v>
      </c>
      <c r="I16" s="56">
        <f>SUM(I9:I15)</f>
        <v>25.169999999999995</v>
      </c>
    </row>
    <row r="18" spans="9:9" x14ac:dyDescent="0.25">
      <c r="I18" s="57" t="s">
        <v>54</v>
      </c>
    </row>
  </sheetData>
  <mergeCells count="2">
    <mergeCell ref="B7:D7"/>
    <mergeCell ref="F7:I7"/>
  </mergeCells>
  <pageMargins left="0.25" right="0.25" top="0.75" bottom="0.75" header="0.3" footer="0.3"/>
  <pageSetup paperSize="9"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Orçamento</vt:lpstr>
      <vt:lpstr>Planilha1</vt:lpstr>
      <vt:lpstr>Composição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Helder</cp:lastModifiedBy>
  <cp:lastPrinted>2026-07-06T13:06:21Z</cp:lastPrinted>
  <dcterms:created xsi:type="dcterms:W3CDTF">2026-07-06T12:42:57Z</dcterms:created>
  <dcterms:modified xsi:type="dcterms:W3CDTF">2026-07-29T16:17:07Z</dcterms:modified>
  <cp:category>Sinapi Excel</cp:category>
</cp:coreProperties>
</file>